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Vida\01 VIDA školám\Programy\02 - Dva dny s energií\Vynálezci a investoři\"/>
    </mc:Choice>
  </mc:AlternateContent>
  <xr:revisionPtr revIDLastSave="0" documentId="13_ncr:1_{8B56F249-348A-45B9-A1FB-7893A3241E0F}" xr6:coauthVersionLast="45" xr6:coauthVersionMax="45" xr10:uidLastSave="{00000000-0000-0000-0000-000000000000}"/>
  <bookViews>
    <workbookView xWindow="-108" yWindow="-108" windowWidth="23256" windowHeight="12720" xr2:uid="{A5B2DDF2-F0D6-44B9-9978-250904257ECA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6" i="1" l="1"/>
  <c r="AB26" i="1"/>
  <c r="Z26" i="1"/>
  <c r="Z22" i="1" s="1"/>
  <c r="AA11" i="1" s="1"/>
  <c r="X26" i="1"/>
  <c r="V26" i="1"/>
  <c r="T26" i="1"/>
  <c r="T22" i="1" s="1"/>
  <c r="R26" i="1"/>
  <c r="R22" i="1" s="1"/>
  <c r="S15" i="1" s="1"/>
  <c r="P26" i="1"/>
  <c r="P22" i="1" s="1"/>
  <c r="N26" i="1"/>
  <c r="L26" i="1"/>
  <c r="L22" i="1" s="1"/>
  <c r="J26" i="1"/>
  <c r="J22" i="1" s="1"/>
  <c r="K17" i="1" s="1"/>
  <c r="H26" i="1"/>
  <c r="F26" i="1"/>
  <c r="D26" i="1"/>
  <c r="D22" i="1" s="1"/>
  <c r="AD20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AB20" i="1"/>
  <c r="Z20" i="1"/>
  <c r="X20" i="1"/>
  <c r="V20" i="1"/>
  <c r="T20" i="1"/>
  <c r="R20" i="1"/>
  <c r="P20" i="1"/>
  <c r="N20" i="1"/>
  <c r="N22" i="1" s="1"/>
  <c r="O17" i="1" s="1"/>
  <c r="L20" i="1"/>
  <c r="J20" i="1"/>
  <c r="H20" i="1"/>
  <c r="H22" i="1" s="1"/>
  <c r="I14" i="1" s="1"/>
  <c r="F20" i="1"/>
  <c r="F22" i="1" s="1"/>
  <c r="D20" i="1"/>
  <c r="E5" i="1" l="1"/>
  <c r="X22" i="1"/>
  <c r="Y16" i="1" s="1"/>
  <c r="V22" i="1"/>
  <c r="W11" i="1" s="1"/>
  <c r="Q18" i="1"/>
  <c r="G13" i="1"/>
  <c r="U6" i="1"/>
  <c r="U15" i="1"/>
  <c r="U18" i="1"/>
  <c r="U12" i="1"/>
  <c r="U11" i="1"/>
  <c r="U9" i="1"/>
  <c r="AD22" i="1"/>
  <c r="AE13" i="1" s="1"/>
  <c r="AB22" i="1"/>
  <c r="AC12" i="1" s="1"/>
  <c r="M12" i="1"/>
  <c r="E18" i="1"/>
  <c r="U14" i="1"/>
  <c r="AA13" i="1"/>
  <c r="U17" i="1"/>
  <c r="U8" i="1"/>
  <c r="AA6" i="1"/>
  <c r="AA16" i="1"/>
  <c r="U7" i="1"/>
  <c r="U16" i="1"/>
  <c r="AA7" i="1"/>
  <c r="AA17" i="1"/>
  <c r="AA8" i="1"/>
  <c r="AA9" i="1"/>
  <c r="U10" i="1"/>
  <c r="AA12" i="1"/>
  <c r="AA14" i="1"/>
  <c r="U5" i="1"/>
  <c r="U13" i="1"/>
  <c r="AA5" i="1"/>
  <c r="AA15" i="1"/>
  <c r="M5" i="1"/>
  <c r="AA10" i="1"/>
  <c r="AA18" i="1"/>
  <c r="W12" i="1"/>
  <c r="W6" i="1"/>
  <c r="W15" i="1"/>
  <c r="W17" i="1"/>
  <c r="W18" i="1"/>
  <c r="W5" i="1"/>
  <c r="W7" i="1"/>
  <c r="W9" i="1"/>
  <c r="W10" i="1"/>
  <c r="S18" i="1"/>
  <c r="S12" i="1"/>
  <c r="S16" i="1"/>
  <c r="S9" i="1"/>
  <c r="S13" i="1"/>
  <c r="S6" i="1"/>
  <c r="S14" i="1"/>
  <c r="S8" i="1"/>
  <c r="S17" i="1"/>
  <c r="S10" i="1"/>
  <c r="S11" i="1"/>
  <c r="S5" i="1"/>
  <c r="S7" i="1"/>
  <c r="Q6" i="1"/>
  <c r="Q14" i="1"/>
  <c r="Q7" i="1"/>
  <c r="Q15" i="1"/>
  <c r="Q5" i="1"/>
  <c r="Q16" i="1"/>
  <c r="Q17" i="1"/>
  <c r="Q11" i="1"/>
  <c r="Q12" i="1"/>
  <c r="Q13" i="1"/>
  <c r="Q8" i="1"/>
  <c r="Q9" i="1"/>
  <c r="Q10" i="1"/>
  <c r="O18" i="1"/>
  <c r="O11" i="1"/>
  <c r="O12" i="1"/>
  <c r="O5" i="1"/>
  <c r="O13" i="1"/>
  <c r="O14" i="1"/>
  <c r="O6" i="1"/>
  <c r="O7" i="1"/>
  <c r="O15" i="1"/>
  <c r="O10" i="1"/>
  <c r="O8" i="1"/>
  <c r="O16" i="1"/>
  <c r="O9" i="1"/>
  <c r="M9" i="1"/>
  <c r="M17" i="1"/>
  <c r="M6" i="1"/>
  <c r="M7" i="1"/>
  <c r="M8" i="1"/>
  <c r="M18" i="1"/>
  <c r="M11" i="1"/>
  <c r="M13" i="1"/>
  <c r="M14" i="1"/>
  <c r="M15" i="1"/>
  <c r="M16" i="1"/>
  <c r="M10" i="1"/>
  <c r="K18" i="1"/>
  <c r="K12" i="1"/>
  <c r="K5" i="1"/>
  <c r="K6" i="1"/>
  <c r="K14" i="1"/>
  <c r="K7" i="1"/>
  <c r="K8" i="1"/>
  <c r="K16" i="1"/>
  <c r="K10" i="1"/>
  <c r="K11" i="1"/>
  <c r="K13" i="1"/>
  <c r="K15" i="1"/>
  <c r="K9" i="1"/>
  <c r="I11" i="1"/>
  <c r="I15" i="1"/>
  <c r="I8" i="1"/>
  <c r="I9" i="1"/>
  <c r="I18" i="1"/>
  <c r="I5" i="1"/>
  <c r="I13" i="1"/>
  <c r="I7" i="1"/>
  <c r="I16" i="1"/>
  <c r="I17" i="1"/>
  <c r="I10" i="1"/>
  <c r="I12" i="1"/>
  <c r="I6" i="1"/>
  <c r="G6" i="1"/>
  <c r="G7" i="1"/>
  <c r="G15" i="1"/>
  <c r="G8" i="1"/>
  <c r="G16" i="1"/>
  <c r="G18" i="1"/>
  <c r="G9" i="1"/>
  <c r="G10" i="1"/>
  <c r="G11" i="1"/>
  <c r="G17" i="1"/>
  <c r="G12" i="1"/>
  <c r="G14" i="1"/>
  <c r="G5" i="1"/>
  <c r="E13" i="1"/>
  <c r="E14" i="1"/>
  <c r="E8" i="1"/>
  <c r="E16" i="1"/>
  <c r="E11" i="1"/>
  <c r="E12" i="1"/>
  <c r="E7" i="1"/>
  <c r="E9" i="1"/>
  <c r="E17" i="1"/>
  <c r="E6" i="1"/>
  <c r="E15" i="1"/>
  <c r="E10" i="1"/>
  <c r="Y18" i="1" l="1"/>
  <c r="Y17" i="1"/>
  <c r="Y15" i="1"/>
  <c r="Y12" i="1"/>
  <c r="Y7" i="1"/>
  <c r="Y11" i="1"/>
  <c r="Y14" i="1"/>
  <c r="Y10" i="1"/>
  <c r="Y5" i="1"/>
  <c r="Y8" i="1"/>
  <c r="Y6" i="1"/>
  <c r="AF6" i="1" s="1"/>
  <c r="Y9" i="1"/>
  <c r="Y13" i="1"/>
  <c r="W16" i="1"/>
  <c r="W8" i="1"/>
  <c r="W14" i="1"/>
  <c r="W13" i="1"/>
  <c r="U26" i="1"/>
  <c r="U22" i="1" s="1"/>
  <c r="AE5" i="1"/>
  <c r="AF5" i="1" s="1"/>
  <c r="AE16" i="1"/>
  <c r="AE8" i="1"/>
  <c r="O26" i="1"/>
  <c r="O22" i="1" s="1"/>
  <c r="K26" i="1"/>
  <c r="K22" i="1" s="1"/>
  <c r="AE18" i="1"/>
  <c r="I26" i="1"/>
  <c r="I22" i="1" s="1"/>
  <c r="AE12" i="1"/>
  <c r="AE15" i="1"/>
  <c r="AE10" i="1"/>
  <c r="AE14" i="1"/>
  <c r="AE7" i="1"/>
  <c r="AE6" i="1"/>
  <c r="AE17" i="1"/>
  <c r="AE11" i="1"/>
  <c r="AE9" i="1"/>
  <c r="AC16" i="1"/>
  <c r="AC10" i="1"/>
  <c r="AC11" i="1"/>
  <c r="AC14" i="1"/>
  <c r="AC8" i="1"/>
  <c r="AC7" i="1"/>
  <c r="AC13" i="1"/>
  <c r="AC17" i="1"/>
  <c r="AC15" i="1"/>
  <c r="AC18" i="1"/>
  <c r="AC9" i="1"/>
  <c r="AC6" i="1"/>
  <c r="AC5" i="1"/>
  <c r="S26" i="1"/>
  <c r="S22" i="1" s="1"/>
  <c r="G26" i="1"/>
  <c r="G22" i="1" s="1"/>
  <c r="Q26" i="1"/>
  <c r="Q22" i="1" s="1"/>
  <c r="M26" i="1"/>
  <c r="M22" i="1" s="1"/>
  <c r="AA26" i="1"/>
  <c r="AA22" i="1" s="1"/>
  <c r="W26" i="1"/>
  <c r="W22" i="1" s="1"/>
  <c r="Y26" i="1"/>
  <c r="Y22" i="1" s="1"/>
  <c r="AF13" i="1"/>
  <c r="AF11" i="1" l="1"/>
  <c r="AH11" i="1" s="1"/>
  <c r="AF14" i="1"/>
  <c r="AH14" i="1" s="1"/>
  <c r="AF12" i="1"/>
  <c r="AH12" i="1" s="1"/>
  <c r="AF8" i="1"/>
  <c r="AH8" i="1" s="1"/>
  <c r="AF10" i="1"/>
  <c r="AH10" i="1" s="1"/>
  <c r="AF18" i="1"/>
  <c r="AH18" i="1" s="1"/>
  <c r="AF15" i="1"/>
  <c r="AI15" i="1" s="1"/>
  <c r="AF7" i="1"/>
  <c r="AI7" i="1" s="1"/>
  <c r="AF16" i="1"/>
  <c r="AH16" i="1" s="1"/>
  <c r="AF9" i="1"/>
  <c r="AH9" i="1" s="1"/>
  <c r="AF17" i="1"/>
  <c r="AI17" i="1" s="1"/>
  <c r="AC26" i="1"/>
  <c r="AC22" i="1" s="1"/>
  <c r="AH5" i="1"/>
  <c r="AI5" i="1"/>
  <c r="AH13" i="1"/>
  <c r="AI13" i="1"/>
  <c r="AH6" i="1"/>
  <c r="AI6" i="1"/>
  <c r="AI11" i="1" l="1"/>
  <c r="AI12" i="1"/>
  <c r="AI14" i="1"/>
  <c r="AI10" i="1"/>
  <c r="AI8" i="1"/>
  <c r="AI18" i="1"/>
  <c r="AH7" i="1"/>
  <c r="AH15" i="1"/>
  <c r="AH17" i="1"/>
  <c r="AI16" i="1"/>
  <c r="AI9" i="1"/>
</calcChain>
</file>

<file path=xl/sharedStrings.xml><?xml version="1.0" encoding="utf-8"?>
<sst xmlns="http://schemas.openxmlformats.org/spreadsheetml/2006/main" count="55" uniqueCount="38">
  <si>
    <t>A</t>
  </si>
  <si>
    <t>Technologie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</si>
  <si>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</si>
  <si>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</si>
  <si>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</si>
  <si>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</si>
  <si>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</si>
  <si>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</si>
  <si>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</si>
  <si>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</si>
  <si>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</si>
  <si>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</si>
  <si>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</si>
  <si>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</si>
  <si>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</si>
  <si>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Jmění</t>
  </si>
  <si>
    <t>Osoba</t>
  </si>
  <si>
    <t>Investováno</t>
  </si>
  <si>
    <t>Vyděláno</t>
  </si>
  <si>
    <t>K investování</t>
  </si>
  <si>
    <t xml:space="preserve">Výdělek 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</si>
  <si>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</si>
  <si>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</si>
  <si>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</si>
  <si>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</si>
  <si>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</si>
  <si>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</si>
  <si>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</si>
  <si>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</si>
  <si>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</si>
  <si>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</si>
  <si>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</si>
  <si>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</si>
  <si>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</si>
  <si>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</si>
  <si>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Úspěšnost</t>
  </si>
  <si>
    <t>Synergie</t>
  </si>
  <si>
    <t>Diverzita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</si>
</sst>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9" fontId="0" fillId="0" borderId="0" xfId="1" applyFo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6C41D-FD44-4297-80B4-605F26C7F80E}">
  <dimension ref="A3:AI27"/>
  <sheetViews>
    <sheetView tabSelected="1" workbookViewId="0">
      <selection activeCell="AG18" sqref="AG18"/>
    </sheetView>
  </sheetViews>
  <sheetFormatPr defaultRowHeight="14.4" x14ac:dyDescent="0.3"/>
  <cols>
    <col min="1" max="1" width="6.5546875" style="1" customWidth="1"/>
    <col min="2" max="2" width="7.109375" customWidth="1"/>
    <col min="3" max="3" width="11.44140625" customWidth="1"/>
    <col min="4" max="4" width="5.77734375" customWidth="1"/>
    <col min="5" max="5" width="5.44140625" hidden="1" customWidth="1"/>
    <col min="6" max="6" width="5.77734375" customWidth="1"/>
    <col min="7" max="7" width="7.77734375" hidden="1" customWidth="1"/>
    <col min="8" max="8" width="5.77734375" customWidth="1"/>
    <col min="9" max="9" width="7.77734375" hidden="1" customWidth="1"/>
    <col min="10" max="10" width="5.77734375" customWidth="1"/>
    <col min="11" max="11" width="7.77734375" hidden="1" customWidth="1"/>
    <col min="12" max="12" width="6.77734375" customWidth="1"/>
    <col min="13" max="13" width="7.77734375" hidden="1" customWidth="1"/>
    <col min="14" max="14" width="5.77734375" customWidth="1"/>
    <col min="15" max="15" width="7.77734375" hidden="1" customWidth="1"/>
    <col min="16" max="16" width="5.77734375" customWidth="1"/>
    <col min="17" max="17" width="7.77734375" hidden="1" customWidth="1"/>
    <col min="18" max="18" width="5.77734375" customWidth="1"/>
    <col min="19" max="19" width="7.77734375" hidden="1" customWidth="1"/>
    <col min="20" max="20" width="5.77734375" customWidth="1"/>
    <col min="21" max="21" width="7.77734375" hidden="1" customWidth="1"/>
    <col min="22" max="22" width="5.77734375" customWidth="1"/>
    <col min="23" max="23" width="7.77734375" hidden="1" customWidth="1"/>
    <col min="24" max="24" width="5.77734375" customWidth="1"/>
    <col min="25" max="25" width="7.77734375" hidden="1" customWidth="1"/>
    <col min="26" max="26" width="5.77734375" customWidth="1"/>
    <col min="27" max="27" width="7.77734375" hidden="1" customWidth="1"/>
    <col min="28" max="28" width="5.77734375" customWidth="1"/>
    <col min="29" max="29" width="7.77734375" hidden="1" customWidth="1"/>
    <col min="30" max="30" width="5.77734375" customWidth="1"/>
    <col min="31" max="31" width="7.77734375" hidden="1" customWidth="1"/>
    <col min="33" max="33" width="8.88671875" style="1"/>
  </cols>
  <sheetData>
    <row r="3" spans="1:35" x14ac:dyDescent="0.3">
      <c r="P3" t="s">
        <v>1</v>
      </c>
    </row>
    <row r="4" spans="1:35" x14ac:dyDescent="0.3">
      <c r="A4" s="1" t="s">
        <v>16</v>
      </c>
      <c r="B4" t="s">
        <v>15</v>
      </c>
      <c r="C4" t="s">
        <v>19</v>
      </c>
      <c r="D4" s="1">
        <v>1</v>
      </c>
      <c r="E4" s="1" t="s">
        <v>21</v>
      </c>
      <c r="F4" s="1">
        <v>2</v>
      </c>
      <c r="G4" s="1" t="s">
        <v>22</v>
      </c>
      <c r="H4" s="1">
        <v>3</v>
      </c>
      <c r="I4" s="1" t="s">
        <v>23</v>
      </c>
      <c r="J4" s="1">
        <v>4</v>
      </c>
      <c r="K4" s="1" t="s">
        <v>24</v>
      </c>
      <c r="L4" s="1">
        <v>5</v>
      </c>
      <c r="M4" s="1" t="s">
        <v>25</v>
      </c>
      <c r="N4" s="1">
        <v>6</v>
      </c>
      <c r="O4" s="1" t="s">
        <v>26</v>
      </c>
      <c r="P4" s="1">
        <v>7</v>
      </c>
      <c r="Q4" s="1" t="s">
        <v>27</v>
      </c>
      <c r="R4" s="1">
        <v>8</v>
      </c>
      <c r="S4" s="1" t="s">
        <v>28</v>
      </c>
      <c r="T4" s="1">
        <v>9</v>
      </c>
      <c r="U4" s="1" t="s">
        <v>29</v>
      </c>
      <c r="V4" s="1">
        <v>10</v>
      </c>
      <c r="W4" s="1" t="s">
        <v>30</v>
      </c>
      <c r="X4" s="1">
        <v>11</v>
      </c>
      <c r="Y4" s="1" t="s">
        <v>31</v>
      </c>
      <c r="Z4" s="1">
        <v>12</v>
      </c>
      <c r="AA4" s="1" t="s">
        <v>32</v>
      </c>
      <c r="AB4" s="1">
        <v>13</v>
      </c>
      <c r="AC4" s="1" t="s">
        <v>33</v>
      </c>
      <c r="AD4" s="1">
        <v>14</v>
      </c>
      <c r="AE4" s="1" t="s">
        <v>34</v>
      </c>
      <c r="AF4" t="s">
        <v>18</v>
      </c>
      <c r="AG4" s="1" t="s">
        <v>16</v>
      </c>
      <c r="AH4" s="1" t="s">
        <v>35</v>
      </c>
    </row>
    <row r="5" spans="1:35" x14ac:dyDescent="0.3">
      <c r="A5" s="1" t="s">
        <v>0</v>
      </c>
      <c r="B5">
        <v>100</v>
      </c>
      <c r="C5">
        <f t="shared" ref="C5:C18" si="0">B5-SUM(D5,F5,H5,J5,L5,N5,P5,R5,T5,V5,X5,Z5,AB5,AD5)</f>
        <v>0</v>
      </c>
      <c r="D5">
        <v>5</v>
      </c>
      <c r="E5" s="2">
        <f>IF(D$20 &gt; 0,D$22*D5/D$20,0)</f>
        <v>11.752741660272571</v>
      </c>
      <c r="F5">
        <v>10</v>
      </c>
      <c r="G5" s="2">
        <f>IF(F$20 &gt; 0,F$22*F5/F$20,0)</f>
        <v>17.847910701364771</v>
      </c>
      <c r="H5">
        <v>30</v>
      </c>
      <c r="I5" s="2">
        <f>IF(H$20 &gt; 0,H$22*H5/H$20,0)</f>
        <v>57.660724977877805</v>
      </c>
      <c r="K5" s="2">
        <f>IF(J$20 &gt; 0,J$22*J5/J$20,0)</f>
        <v>0</v>
      </c>
      <c r="M5" s="2">
        <f>IF(L$20 &gt; 0,L$22*L5/L$20,0)</f>
        <v>0</v>
      </c>
      <c r="N5">
        <v>55</v>
      </c>
      <c r="O5" s="2">
        <f>IF(N$20 &gt; 0,N$22*N5/N$20,0)</f>
        <v>107.94493638406206</v>
      </c>
      <c r="Q5" s="2">
        <f>IF(P$20 &gt; 0,P$22*P5/P$20,0)</f>
        <v>0</v>
      </c>
      <c r="S5" s="2">
        <f>IF(R$20 &gt; 0,R$22*R5/R$20,0)</f>
        <v>0</v>
      </c>
      <c r="U5" s="2">
        <f>IF(T$20 &gt; 0,T$22*T5/T$20,0)</f>
        <v>0</v>
      </c>
      <c r="W5" s="2">
        <f>IF(V$20 &gt; 0,V$22*V5/V$20,0)</f>
        <v>0</v>
      </c>
      <c r="Y5" s="2">
        <f>IF(X$20 &gt; 0,X$22*X5/X$20,0)</f>
        <v>0</v>
      </c>
      <c r="AA5" s="2">
        <f>IF(Z$20 &gt; 0,Z$22*Z5/Z$20,0)</f>
        <v>0</v>
      </c>
      <c r="AC5" s="2">
        <f>IF(AB$20 &gt; 0,AB$22*AB5/AB$20,0)</f>
        <v>0</v>
      </c>
      <c r="AE5" s="2">
        <f>IF(AD$20 &gt; 0,AD$22*AD5/AD$20,0)</f>
        <v>0</v>
      </c>
      <c r="AF5" s="2">
        <f>SUM(E5,G5,I5,K5,M5,O5,Q5,S5,U5,W5,Y5,AA5,AC5,AE5)</f>
        <v>195.20631372357721</v>
      </c>
      <c r="AG5" s="1" t="s">
        <v>0</v>
      </c>
      <c r="AH5">
        <f>IF(AF5&gt;0,LOG(AF5,B5),0)</f>
        <v>1.1452469301565396</v>
      </c>
      <c r="AI5" s="4">
        <f>AF5/B5</f>
        <v>1.9520631372357722</v>
      </c>
    </row>
    <row r="6" spans="1:35" x14ac:dyDescent="0.3">
      <c r="A6" s="1" t="s">
        <v>2</v>
      </c>
      <c r="B6">
        <v>150</v>
      </c>
      <c r="C6">
        <f t="shared" si="0"/>
        <v>0</v>
      </c>
      <c r="D6">
        <v>30</v>
      </c>
      <c r="E6" s="2">
        <f t="shared" ref="E6:G18" si="1">IF(D$20 &gt; 0,D$22*D6/D$20,0)</f>
        <v>70.516449961635431</v>
      </c>
      <c r="F6">
        <v>20</v>
      </c>
      <c r="G6" s="2">
        <f t="shared" si="1"/>
        <v>35.695821402729543</v>
      </c>
      <c r="H6">
        <v>5</v>
      </c>
      <c r="I6" s="2">
        <f t="shared" ref="I6" si="2">IF(H$20 &gt; 0,H$22*H6/H$20,0)</f>
        <v>9.6101208296463003</v>
      </c>
      <c r="J6">
        <v>5</v>
      </c>
      <c r="K6" s="2">
        <f t="shared" ref="K6" si="3">IF(J$20 &gt; 0,J$22*J6/J$20,0)</f>
        <v>8.6459750056414322</v>
      </c>
      <c r="L6">
        <v>20</v>
      </c>
      <c r="M6" s="2">
        <f t="shared" ref="M6" si="4">IF(L$20 &gt; 0,L$22*L6/L$20,0)</f>
        <v>43.050562768347142</v>
      </c>
      <c r="N6">
        <v>30</v>
      </c>
      <c r="O6" s="2">
        <f t="shared" ref="O6" si="5">IF(N$20 &gt; 0,N$22*N6/N$20,0)</f>
        <v>58.879056209488397</v>
      </c>
      <c r="P6">
        <v>10</v>
      </c>
      <c r="Q6" s="2">
        <f t="shared" ref="Q6" si="6">IF(P$20 &gt; 0,P$22*P6/P$20,0)</f>
        <v>14.102423997966531</v>
      </c>
      <c r="R6">
        <v>20</v>
      </c>
      <c r="S6" s="2">
        <f t="shared" ref="S6" si="7">IF(R$20 &gt; 0,R$22*R6/R$20,0)</f>
        <v>38.095766916789557</v>
      </c>
      <c r="U6" s="2">
        <f t="shared" ref="U6" si="8">IF(T$20 &gt; 0,T$22*T6/T$20,0)</f>
        <v>0</v>
      </c>
      <c r="W6" s="2">
        <f t="shared" ref="W6" si="9">IF(V$20 &gt; 0,V$22*V6/V$20,0)</f>
        <v>0</v>
      </c>
      <c r="X6">
        <v>10</v>
      </c>
      <c r="Y6" s="2">
        <f t="shared" ref="Y6" si="10">IF(X$20 &gt; 0,X$22*X6/X$20,0)</f>
        <v>16.568390187078197</v>
      </c>
      <c r="AA6" s="2">
        <f t="shared" ref="AA6" si="11">IF(Z$20 &gt; 0,Z$22*Z6/Z$20,0)</f>
        <v>0</v>
      </c>
      <c r="AC6" s="2">
        <f t="shared" ref="AC6" si="12">IF(AB$20 &gt; 0,AB$22*AB6/AB$20,0)</f>
        <v>0</v>
      </c>
      <c r="AE6" s="2">
        <f t="shared" ref="AE6" si="13">IF(AD$20 &gt; 0,AD$22*AD6/AD$20,0)</f>
        <v>0</v>
      </c>
      <c r="AF6" s="2">
        <f t="shared" ref="AF6:AF18" si="14">SUM(E6,G6,I6,K6,M6,O6,Q6,S6,U6,W6,Y6,AA6,AC6,AE6)</f>
        <v>295.16456727932251</v>
      </c>
      <c r="AG6" s="1" t="s">
        <v>2</v>
      </c>
      <c r="AH6">
        <f t="shared" ref="AH6:AH18" si="15">IF(AF6&gt;0,LOG(AF6,B6),0)</f>
        <v>1.135092203314398</v>
      </c>
      <c r="AI6" s="4">
        <f t="shared" ref="AI6:AI18" si="16">AF6/B6</f>
        <v>1.9677637818621501</v>
      </c>
    </row>
    <row r="7" spans="1:35" x14ac:dyDescent="0.3">
      <c r="A7" s="1" t="s">
        <v>3</v>
      </c>
      <c r="B7">
        <v>200</v>
      </c>
      <c r="C7">
        <f t="shared" si="0"/>
        <v>0</v>
      </c>
      <c r="D7">
        <v>20</v>
      </c>
      <c r="E7" s="2">
        <f t="shared" si="1"/>
        <v>47.010966641090285</v>
      </c>
      <c r="F7">
        <v>10</v>
      </c>
      <c r="G7" s="2">
        <f t="shared" si="1"/>
        <v>17.847910701364771</v>
      </c>
      <c r="H7">
        <v>50</v>
      </c>
      <c r="I7" s="2">
        <f t="shared" ref="I7" si="17">IF(H$20 &gt; 0,H$22*H7/H$20,0)</f>
        <v>96.101208296463014</v>
      </c>
      <c r="J7">
        <v>40</v>
      </c>
      <c r="K7" s="2">
        <f t="shared" ref="K7" si="18">IF(J$20 &gt; 0,J$22*J7/J$20,0)</f>
        <v>69.167800045131457</v>
      </c>
      <c r="L7">
        <v>80</v>
      </c>
      <c r="M7" s="2">
        <f t="shared" ref="M7" si="19">IF(L$20 &gt; 0,L$22*L7/L$20,0)</f>
        <v>172.20225107338857</v>
      </c>
      <c r="O7" s="2">
        <f t="shared" ref="O7" si="20">IF(N$20 &gt; 0,N$22*N7/N$20,0)</f>
        <v>0</v>
      </c>
      <c r="Q7" s="2">
        <f t="shared" ref="Q7" si="21">IF(P$20 &gt; 0,P$22*P7/P$20,0)</f>
        <v>0</v>
      </c>
      <c r="S7" s="2">
        <f t="shared" ref="S7" si="22">IF(R$20 &gt; 0,R$22*R7/R$20,0)</f>
        <v>0</v>
      </c>
      <c r="U7" s="2">
        <f t="shared" ref="U7" si="23">IF(T$20 &gt; 0,T$22*T7/T$20,0)</f>
        <v>0</v>
      </c>
      <c r="W7" s="2">
        <f t="shared" ref="W7" si="24">IF(V$20 &gt; 0,V$22*V7/V$20,0)</f>
        <v>0</v>
      </c>
      <c r="Y7" s="2">
        <f t="shared" ref="Y7" si="25">IF(X$20 &gt; 0,X$22*X7/X$20,0)</f>
        <v>0</v>
      </c>
      <c r="AA7" s="2">
        <f t="shared" ref="AA7" si="26">IF(Z$20 &gt; 0,Z$22*Z7/Z$20,0)</f>
        <v>0</v>
      </c>
      <c r="AC7" s="2">
        <f t="shared" ref="AC7" si="27">IF(AB$20 &gt; 0,AB$22*AB7/AB$20,0)</f>
        <v>0</v>
      </c>
      <c r="AE7" s="2">
        <f t="shared" ref="AE7" si="28">IF(AD$20 &gt; 0,AD$22*AD7/AD$20,0)</f>
        <v>0</v>
      </c>
      <c r="AF7" s="2">
        <f t="shared" si="14"/>
        <v>402.33013675743814</v>
      </c>
      <c r="AG7" s="1" t="s">
        <v>3</v>
      </c>
      <c r="AH7">
        <f t="shared" si="15"/>
        <v>1.1319203008052059</v>
      </c>
      <c r="AI7" s="4">
        <f t="shared" si="16"/>
        <v>2.0116506837871908</v>
      </c>
    </row>
    <row r="8" spans="1:35" x14ac:dyDescent="0.3">
      <c r="A8" s="1" t="s">
        <v>4</v>
      </c>
      <c r="B8">
        <v>250</v>
      </c>
      <c r="C8">
        <f t="shared" si="0"/>
        <v>0</v>
      </c>
      <c r="D8">
        <v>220</v>
      </c>
      <c r="E8" s="2">
        <f t="shared" si="1"/>
        <v>517.1206330519932</v>
      </c>
      <c r="F8">
        <v>0</v>
      </c>
      <c r="G8" s="2">
        <f t="shared" si="1"/>
        <v>0</v>
      </c>
      <c r="I8" s="2">
        <f t="shared" ref="I8" si="29">IF(H$20 &gt; 0,H$22*H8/H$20,0)</f>
        <v>0</v>
      </c>
      <c r="K8" s="2">
        <f t="shared" ref="K8" si="30">IF(J$20 &gt; 0,J$22*J8/J$20,0)</f>
        <v>0</v>
      </c>
      <c r="L8">
        <v>10</v>
      </c>
      <c r="M8" s="2">
        <f t="shared" ref="M8" si="31">IF(L$20 &gt; 0,L$22*L8/L$20,0)</f>
        <v>21.525281384173571</v>
      </c>
      <c r="N8">
        <v>20</v>
      </c>
      <c r="O8" s="2">
        <f t="shared" ref="O8" si="32">IF(N$20 &gt; 0,N$22*N8/N$20,0)</f>
        <v>39.252704139658931</v>
      </c>
      <c r="Q8" s="2">
        <f t="shared" ref="Q8" si="33">IF(P$20 &gt; 0,P$22*P8/P$20,0)</f>
        <v>0</v>
      </c>
      <c r="S8" s="2">
        <f t="shared" ref="S8" si="34">IF(R$20 &gt; 0,R$22*R8/R$20,0)</f>
        <v>0</v>
      </c>
      <c r="U8" s="2">
        <f t="shared" ref="U8" si="35">IF(T$20 &gt; 0,T$22*T8/T$20,0)</f>
        <v>0</v>
      </c>
      <c r="W8" s="2">
        <f t="shared" ref="W8" si="36">IF(V$20 &gt; 0,V$22*V8/V$20,0)</f>
        <v>0</v>
      </c>
      <c r="Y8" s="2">
        <f t="shared" ref="Y8" si="37">IF(X$20 &gt; 0,X$22*X8/X$20,0)</f>
        <v>0</v>
      </c>
      <c r="AA8" s="2">
        <f t="shared" ref="AA8" si="38">IF(Z$20 &gt; 0,Z$22*Z8/Z$20,0)</f>
        <v>0</v>
      </c>
      <c r="AC8" s="2">
        <f t="shared" ref="AC8" si="39">IF(AB$20 &gt; 0,AB$22*AB8/AB$20,0)</f>
        <v>0</v>
      </c>
      <c r="AE8" s="2">
        <f t="shared" ref="AE8" si="40">IF(AD$20 &gt; 0,AD$22*AD8/AD$20,0)</f>
        <v>0</v>
      </c>
      <c r="AF8" s="2">
        <f t="shared" si="14"/>
        <v>577.89861857582571</v>
      </c>
      <c r="AG8" s="1" t="s">
        <v>4</v>
      </c>
      <c r="AH8">
        <f t="shared" si="15"/>
        <v>1.1517601134017019</v>
      </c>
      <c r="AI8" s="4">
        <f t="shared" si="16"/>
        <v>2.3115944743033028</v>
      </c>
    </row>
    <row r="9" spans="1:35" x14ac:dyDescent="0.3">
      <c r="A9" s="1" t="s">
        <v>5</v>
      </c>
      <c r="B9">
        <v>100</v>
      </c>
      <c r="C9">
        <f t="shared" si="0"/>
        <v>0</v>
      </c>
      <c r="E9" s="2">
        <f t="shared" si="1"/>
        <v>0</v>
      </c>
      <c r="G9" s="2">
        <f t="shared" si="1"/>
        <v>0</v>
      </c>
      <c r="I9" s="2">
        <f t="shared" ref="I9" si="41">IF(H$20 &gt; 0,H$22*H9/H$20,0)</f>
        <v>0</v>
      </c>
      <c r="K9" s="2">
        <f t="shared" ref="K9" si="42">IF(J$20 &gt; 0,J$22*J9/J$20,0)</f>
        <v>0</v>
      </c>
      <c r="M9" s="2">
        <f t="shared" ref="M9" si="43">IF(L$20 &gt; 0,L$22*L9/L$20,0)</f>
        <v>0</v>
      </c>
      <c r="O9" s="2">
        <f t="shared" ref="O9" si="44">IF(N$20 &gt; 0,N$22*N9/N$20,0)</f>
        <v>0</v>
      </c>
      <c r="Q9" s="2">
        <f t="shared" ref="Q9" si="45">IF(P$20 &gt; 0,P$22*P9/P$20,0)</f>
        <v>0</v>
      </c>
      <c r="R9">
        <v>100</v>
      </c>
      <c r="S9" s="2">
        <f t="shared" ref="S9" si="46">IF(R$20 &gt; 0,R$22*R9/R$20,0)</f>
        <v>190.47883458394779</v>
      </c>
      <c r="U9" s="2">
        <f t="shared" ref="U9" si="47">IF(T$20 &gt; 0,T$22*T9/T$20,0)</f>
        <v>0</v>
      </c>
      <c r="W9" s="2">
        <f t="shared" ref="W9" si="48">IF(V$20 &gt; 0,V$22*V9/V$20,0)</f>
        <v>0</v>
      </c>
      <c r="Y9" s="2">
        <f t="shared" ref="Y9" si="49">IF(X$20 &gt; 0,X$22*X9/X$20,0)</f>
        <v>0</v>
      </c>
      <c r="AA9" s="2">
        <f t="shared" ref="AA9" si="50">IF(Z$20 &gt; 0,Z$22*Z9/Z$20,0)</f>
        <v>0</v>
      </c>
      <c r="AC9" s="2">
        <f t="shared" ref="AC9" si="51">IF(AB$20 &gt; 0,AB$22*AB9/AB$20,0)</f>
        <v>0</v>
      </c>
      <c r="AE9" s="2">
        <f t="shared" ref="AE9" si="52">IF(AD$20 &gt; 0,AD$22*AD9/AD$20,0)</f>
        <v>0</v>
      </c>
      <c r="AF9" s="2">
        <f t="shared" si="14"/>
        <v>190.47883458394779</v>
      </c>
      <c r="AG9" s="1" t="s">
        <v>5</v>
      </c>
      <c r="AH9">
        <f t="shared" si="15"/>
        <v>1.1399233626197973</v>
      </c>
      <c r="AI9" s="4">
        <f t="shared" si="16"/>
        <v>1.9047883458394779</v>
      </c>
    </row>
    <row r="10" spans="1:35" x14ac:dyDescent="0.3">
      <c r="A10" s="1" t="s">
        <v>6</v>
      </c>
      <c r="B10">
        <v>50</v>
      </c>
      <c r="C10">
        <f t="shared" si="0"/>
        <v>0</v>
      </c>
      <c r="E10" s="2">
        <f t="shared" si="1"/>
        <v>0</v>
      </c>
      <c r="G10" s="2">
        <f t="shared" si="1"/>
        <v>0</v>
      </c>
      <c r="I10" s="2">
        <f t="shared" ref="I10" si="53">IF(H$20 &gt; 0,H$22*H10/H$20,0)</f>
        <v>0</v>
      </c>
      <c r="K10" s="2">
        <f t="shared" ref="K10" si="54">IF(J$20 &gt; 0,J$22*J10/J$20,0)</f>
        <v>0</v>
      </c>
      <c r="M10" s="2">
        <f t="shared" ref="M10" si="55">IF(L$20 &gt; 0,L$22*L10/L$20,0)</f>
        <v>0</v>
      </c>
      <c r="O10" s="2">
        <f t="shared" ref="O10" si="56">IF(N$20 &gt; 0,N$22*N10/N$20,0)</f>
        <v>0</v>
      </c>
      <c r="Q10" s="2">
        <f t="shared" ref="Q10" si="57">IF(P$20 &gt; 0,P$22*P10/P$20,0)</f>
        <v>0</v>
      </c>
      <c r="S10" s="2">
        <f t="shared" ref="S10" si="58">IF(R$20 &gt; 0,R$22*R10/R$20,0)</f>
        <v>0</v>
      </c>
      <c r="T10">
        <v>50</v>
      </c>
      <c r="U10" s="2">
        <f t="shared" ref="U10" si="59">IF(T$20 &gt; 0,T$22*T10/T$20,0)</f>
        <v>82.201836674503298</v>
      </c>
      <c r="W10" s="2">
        <f t="shared" ref="W10" si="60">IF(V$20 &gt; 0,V$22*V10/V$20,0)</f>
        <v>0</v>
      </c>
      <c r="Y10" s="2">
        <f t="shared" ref="Y10" si="61">IF(X$20 &gt; 0,X$22*X10/X$20,0)</f>
        <v>0</v>
      </c>
      <c r="AA10" s="2">
        <f t="shared" ref="AA10" si="62">IF(Z$20 &gt; 0,Z$22*Z10/Z$20,0)</f>
        <v>0</v>
      </c>
      <c r="AC10" s="2">
        <f t="shared" ref="AC10" si="63">IF(AB$20 &gt; 0,AB$22*AB10/AB$20,0)</f>
        <v>0</v>
      </c>
      <c r="AE10" s="2">
        <f t="shared" ref="AE10" si="64">IF(AD$20 &gt; 0,AD$22*AD10/AD$20,0)</f>
        <v>0</v>
      </c>
      <c r="AF10" s="2">
        <f t="shared" si="14"/>
        <v>82.201836674503298</v>
      </c>
      <c r="AG10" s="1" t="s">
        <v>6</v>
      </c>
      <c r="AH10">
        <f t="shared" si="15"/>
        <v>1.1270837721727598</v>
      </c>
      <c r="AI10" s="4">
        <f t="shared" si="16"/>
        <v>1.6440367334900658</v>
      </c>
    </row>
    <row r="11" spans="1:35" x14ac:dyDescent="0.3">
      <c r="A11" s="1" t="s">
        <v>7</v>
      </c>
      <c r="B11">
        <v>600</v>
      </c>
      <c r="C11">
        <f t="shared" si="0"/>
        <v>0</v>
      </c>
      <c r="D11">
        <v>1</v>
      </c>
      <c r="E11" s="2">
        <f t="shared" si="1"/>
        <v>2.3505483320545144</v>
      </c>
      <c r="F11">
        <v>1</v>
      </c>
      <c r="G11" s="2">
        <f t="shared" si="1"/>
        <v>1.7847910701364771</v>
      </c>
      <c r="H11">
        <v>1</v>
      </c>
      <c r="I11" s="2">
        <f t="shared" ref="I11" si="65">IF(H$20 &gt; 0,H$22*H11/H$20,0)</f>
        <v>1.9220241659292603</v>
      </c>
      <c r="J11">
        <v>1</v>
      </c>
      <c r="K11" s="2">
        <f t="shared" ref="K11" si="66">IF(J$20 &gt; 0,J$22*J11/J$20,0)</f>
        <v>1.7291950011282864</v>
      </c>
      <c r="L11">
        <v>1</v>
      </c>
      <c r="M11" s="2">
        <f t="shared" ref="M11" si="67">IF(L$20 &gt; 0,L$22*L11/L$20,0)</f>
        <v>2.1525281384173569</v>
      </c>
      <c r="N11">
        <v>1</v>
      </c>
      <c r="O11" s="2">
        <f t="shared" ref="O11" si="68">IF(N$20 &gt; 0,N$22*N11/N$20,0)</f>
        <v>1.9626352069829467</v>
      </c>
      <c r="P11">
        <v>1</v>
      </c>
      <c r="Q11" s="2">
        <f t="shared" ref="Q11" si="69">IF(P$20 &gt; 0,P$22*P11/P$20,0)</f>
        <v>1.4102423997966531</v>
      </c>
      <c r="R11">
        <v>1</v>
      </c>
      <c r="S11" s="2">
        <f t="shared" ref="S11" si="70">IF(R$20 &gt; 0,R$22*R11/R$20,0)</f>
        <v>1.9047883458394779</v>
      </c>
      <c r="T11">
        <v>1</v>
      </c>
      <c r="U11" s="2">
        <f t="shared" ref="U11" si="71">IF(T$20 &gt; 0,T$22*T11/T$20,0)</f>
        <v>1.6440367334900661</v>
      </c>
      <c r="V11">
        <v>1</v>
      </c>
      <c r="W11" s="2">
        <f t="shared" ref="W11" si="72">IF(V$20 &gt; 0,V$22*V11/V$20,0)</f>
        <v>1</v>
      </c>
      <c r="X11">
        <v>1</v>
      </c>
      <c r="Y11" s="2">
        <f t="shared" ref="Y11" si="73">IF(X$20 &gt; 0,X$22*X11/X$20,0)</f>
        <v>1.6568390187078197</v>
      </c>
      <c r="Z11">
        <v>1</v>
      </c>
      <c r="AA11" s="2">
        <f t="shared" ref="AA11" si="74">IF(Z$20 &gt; 0,Z$22*Z11/Z$20,0)</f>
        <v>1.4102423997966531</v>
      </c>
      <c r="AB11">
        <v>1</v>
      </c>
      <c r="AC11" s="2">
        <f t="shared" ref="AC11" si="75">IF(AB$20 &gt; 0,AB$22*AB11/AB$20,0)</f>
        <v>1.6675665925628944</v>
      </c>
      <c r="AD11">
        <v>587</v>
      </c>
      <c r="AE11" s="2">
        <f t="shared" ref="AE11" si="76">IF(AD$20 &gt; 0,AD$22*AD11/AD$20,0)</f>
        <v>1614.518445940306</v>
      </c>
      <c r="AF11" s="2">
        <f t="shared" si="14"/>
        <v>1637.1138833451485</v>
      </c>
      <c r="AG11" s="1" t="s">
        <v>7</v>
      </c>
      <c r="AH11">
        <f t="shared" si="15"/>
        <v>1.1569128538469995</v>
      </c>
      <c r="AI11" s="4">
        <f t="shared" si="16"/>
        <v>2.7285231389085807</v>
      </c>
    </row>
    <row r="12" spans="1:35" x14ac:dyDescent="0.3">
      <c r="A12" s="1" t="s">
        <v>8</v>
      </c>
      <c r="B12">
        <v>120</v>
      </c>
      <c r="C12">
        <f t="shared" si="0"/>
        <v>0</v>
      </c>
      <c r="D12">
        <v>1</v>
      </c>
      <c r="E12" s="2">
        <f t="shared" si="1"/>
        <v>2.3505483320545144</v>
      </c>
      <c r="G12" s="2">
        <f t="shared" si="1"/>
        <v>0</v>
      </c>
      <c r="I12" s="2">
        <f t="shared" ref="I12" si="77">IF(H$20 &gt; 0,H$22*H12/H$20,0)</f>
        <v>0</v>
      </c>
      <c r="K12" s="2">
        <f t="shared" ref="K12" si="78">IF(J$20 &gt; 0,J$22*J12/J$20,0)</f>
        <v>0</v>
      </c>
      <c r="M12" s="2">
        <f t="shared" ref="M12" si="79">IF(L$20 &gt; 0,L$22*L12/L$20,0)</f>
        <v>0</v>
      </c>
      <c r="O12" s="2">
        <f t="shared" ref="O12" si="80">IF(N$20 &gt; 0,N$22*N12/N$20,0)</f>
        <v>0</v>
      </c>
      <c r="Q12" s="2">
        <f t="shared" ref="Q12" si="81">IF(P$20 &gt; 0,P$22*P12/P$20,0)</f>
        <v>0</v>
      </c>
      <c r="S12" s="2">
        <f t="shared" ref="S12" si="82">IF(R$20 &gt; 0,R$22*R12/R$20,0)</f>
        <v>0</v>
      </c>
      <c r="U12" s="2">
        <f t="shared" ref="U12" si="83">IF(T$20 &gt; 0,T$22*T12/T$20,0)</f>
        <v>0</v>
      </c>
      <c r="W12" s="2">
        <f t="shared" ref="W12" si="84">IF(V$20 &gt; 0,V$22*V12/V$20,0)</f>
        <v>0</v>
      </c>
      <c r="X12">
        <v>19</v>
      </c>
      <c r="Y12" s="2">
        <f t="shared" ref="Y12" si="85">IF(X$20 &gt; 0,X$22*X12/X$20,0)</f>
        <v>31.47994135544857</v>
      </c>
      <c r="AA12" s="2">
        <f t="shared" ref="AA12" si="86">IF(Z$20 &gt; 0,Z$22*Z12/Z$20,0)</f>
        <v>0</v>
      </c>
      <c r="AC12" s="2">
        <f t="shared" ref="AC12" si="87">IF(AB$20 &gt; 0,AB$22*AB12/AB$20,0)</f>
        <v>0</v>
      </c>
      <c r="AD12">
        <v>100</v>
      </c>
      <c r="AE12" s="2">
        <f t="shared" ref="AE12" si="88">IF(AD$20 &gt; 0,AD$22*AD12/AD$20,0)</f>
        <v>275.04573184673012</v>
      </c>
      <c r="AF12" s="2">
        <f t="shared" si="14"/>
        <v>308.8762215342332</v>
      </c>
      <c r="AG12" s="1" t="s">
        <v>8</v>
      </c>
      <c r="AH12">
        <f t="shared" si="15"/>
        <v>1.1974831346141506</v>
      </c>
      <c r="AI12" s="4">
        <f t="shared" si="16"/>
        <v>2.5739685127852767</v>
      </c>
    </row>
    <row r="13" spans="1:35" x14ac:dyDescent="0.3">
      <c r="A13" s="1" t="s">
        <v>9</v>
      </c>
      <c r="B13">
        <v>100</v>
      </c>
      <c r="C13">
        <f t="shared" si="0"/>
        <v>0</v>
      </c>
      <c r="E13" s="2">
        <f t="shared" si="1"/>
        <v>0</v>
      </c>
      <c r="G13" s="2">
        <f t="shared" si="1"/>
        <v>0</v>
      </c>
      <c r="I13" s="2">
        <f t="shared" ref="I13" si="89">IF(H$20 &gt; 0,H$22*H13/H$20,0)</f>
        <v>0</v>
      </c>
      <c r="K13" s="2">
        <f t="shared" ref="K13" si="90">IF(J$20 &gt; 0,J$22*J13/J$20,0)</f>
        <v>0</v>
      </c>
      <c r="M13" s="2">
        <f t="shared" ref="M13" si="91">IF(L$20 &gt; 0,L$22*L13/L$20,0)</f>
        <v>0</v>
      </c>
      <c r="O13" s="2">
        <f t="shared" ref="O13" si="92">IF(N$20 &gt; 0,N$22*N13/N$20,0)</f>
        <v>0</v>
      </c>
      <c r="Q13" s="2">
        <f t="shared" ref="Q13" si="93">IF(P$20 &gt; 0,P$22*P13/P$20,0)</f>
        <v>0</v>
      </c>
      <c r="S13" s="2">
        <f t="shared" ref="S13" si="94">IF(R$20 &gt; 0,R$22*R13/R$20,0)</f>
        <v>0</v>
      </c>
      <c r="U13" s="2">
        <f t="shared" ref="U13" si="95">IF(T$20 &gt; 0,T$22*T13/T$20,0)</f>
        <v>0</v>
      </c>
      <c r="W13" s="2">
        <f t="shared" ref="W13" si="96">IF(V$20 &gt; 0,V$22*V13/V$20,0)</f>
        <v>0</v>
      </c>
      <c r="Y13" s="2">
        <f t="shared" ref="Y13" si="97">IF(X$20 &gt; 0,X$22*X13/X$20,0)</f>
        <v>0</v>
      </c>
      <c r="Z13">
        <v>10</v>
      </c>
      <c r="AA13" s="2">
        <f t="shared" ref="AA13" si="98">IF(Z$20 &gt; 0,Z$22*Z13/Z$20,0)</f>
        <v>14.102423997966531</v>
      </c>
      <c r="AB13">
        <v>30</v>
      </c>
      <c r="AC13" s="2">
        <f t="shared" ref="AC13" si="99">IF(AB$20 &gt; 0,AB$22*AB13/AB$20,0)</f>
        <v>50.02699777688683</v>
      </c>
      <c r="AD13">
        <v>60</v>
      </c>
      <c r="AE13" s="2">
        <f t="shared" ref="AE13" si="100">IF(AD$20 &gt; 0,AD$22*AD13/AD$20,0)</f>
        <v>165.0274391080381</v>
      </c>
      <c r="AF13" s="2">
        <f t="shared" si="14"/>
        <v>229.15686088289146</v>
      </c>
      <c r="AG13" s="1" t="s">
        <v>9</v>
      </c>
      <c r="AH13">
        <f t="shared" si="15"/>
        <v>1.1800664322064522</v>
      </c>
      <c r="AI13" s="4">
        <f t="shared" si="16"/>
        <v>2.2915686088289147</v>
      </c>
    </row>
    <row r="14" spans="1:35" x14ac:dyDescent="0.3">
      <c r="A14" s="1" t="s">
        <v>10</v>
      </c>
      <c r="B14">
        <v>30</v>
      </c>
      <c r="C14">
        <f t="shared" si="0"/>
        <v>0</v>
      </c>
      <c r="E14" s="2">
        <f t="shared" si="1"/>
        <v>0</v>
      </c>
      <c r="G14" s="2">
        <f t="shared" si="1"/>
        <v>0</v>
      </c>
      <c r="I14" s="2">
        <f t="shared" ref="I14" si="101">IF(H$20 &gt; 0,H$22*H14/H$20,0)</f>
        <v>0</v>
      </c>
      <c r="K14" s="2">
        <f t="shared" ref="K14" si="102">IF(J$20 &gt; 0,J$22*J14/J$20,0)</f>
        <v>0</v>
      </c>
      <c r="M14" s="2">
        <f t="shared" ref="M14" si="103">IF(L$20 &gt; 0,L$22*L14/L$20,0)</f>
        <v>0</v>
      </c>
      <c r="O14" s="2">
        <f t="shared" ref="O14" si="104">IF(N$20 &gt; 0,N$22*N14/N$20,0)</f>
        <v>0</v>
      </c>
      <c r="Q14" s="2">
        <f t="shared" ref="Q14" si="105">IF(P$20 &gt; 0,P$22*P14/P$20,0)</f>
        <v>0</v>
      </c>
      <c r="S14" s="2">
        <f t="shared" ref="S14" si="106">IF(R$20 &gt; 0,R$22*R14/R$20,0)</f>
        <v>0</v>
      </c>
      <c r="U14" s="2">
        <f t="shared" ref="U14" si="107">IF(T$20 &gt; 0,T$22*T14/T$20,0)</f>
        <v>0</v>
      </c>
      <c r="W14" s="2">
        <f t="shared" ref="W14" si="108">IF(V$20 &gt; 0,V$22*V14/V$20,0)</f>
        <v>0</v>
      </c>
      <c r="Y14" s="2">
        <f t="shared" ref="Y14" si="109">IF(X$20 &gt; 0,X$22*X14/X$20,0)</f>
        <v>0</v>
      </c>
      <c r="AA14" s="2">
        <f t="shared" ref="AA14" si="110">IF(Z$20 &gt; 0,Z$22*Z14/Z$20,0)</f>
        <v>0</v>
      </c>
      <c r="AB14">
        <v>1</v>
      </c>
      <c r="AC14" s="2">
        <f t="shared" ref="AC14" si="111">IF(AB$20 &gt; 0,AB$22*AB14/AB$20,0)</f>
        <v>1.6675665925628944</v>
      </c>
      <c r="AD14">
        <v>29</v>
      </c>
      <c r="AE14" s="2">
        <f t="shared" ref="AE14" si="112">IF(AD$20 &gt; 0,AD$22*AD14/AD$20,0)</f>
        <v>79.763262235551736</v>
      </c>
      <c r="AF14" s="2">
        <f t="shared" si="14"/>
        <v>81.430828828114628</v>
      </c>
      <c r="AG14" s="1" t="s">
        <v>10</v>
      </c>
      <c r="AH14">
        <f t="shared" si="15"/>
        <v>1.2935897097772684</v>
      </c>
      <c r="AI14" s="4">
        <f t="shared" si="16"/>
        <v>2.7143609609371544</v>
      </c>
    </row>
    <row r="15" spans="1:35" x14ac:dyDescent="0.3">
      <c r="A15" s="1" t="s">
        <v>11</v>
      </c>
      <c r="B15">
        <v>50</v>
      </c>
      <c r="C15">
        <f t="shared" si="0"/>
        <v>0</v>
      </c>
      <c r="E15" s="2">
        <f t="shared" si="1"/>
        <v>0</v>
      </c>
      <c r="G15" s="2">
        <f t="shared" si="1"/>
        <v>0</v>
      </c>
      <c r="I15" s="2">
        <f t="shared" ref="I15" si="113">IF(H$20 &gt; 0,H$22*H15/H$20,0)</f>
        <v>0</v>
      </c>
      <c r="K15" s="2">
        <f t="shared" ref="K15" si="114">IF(J$20 &gt; 0,J$22*J15/J$20,0)</f>
        <v>0</v>
      </c>
      <c r="M15" s="2">
        <f t="shared" ref="M15" si="115">IF(L$20 &gt; 0,L$22*L15/L$20,0)</f>
        <v>0</v>
      </c>
      <c r="O15" s="2">
        <f t="shared" ref="O15" si="116">IF(N$20 &gt; 0,N$22*N15/N$20,0)</f>
        <v>0</v>
      </c>
      <c r="Q15" s="2">
        <f t="shared" ref="Q15" si="117">IF(P$20 &gt; 0,P$22*P15/P$20,0)</f>
        <v>0</v>
      </c>
      <c r="S15" s="2">
        <f t="shared" ref="S15" si="118">IF(R$20 &gt; 0,R$22*R15/R$20,0)</f>
        <v>0</v>
      </c>
      <c r="U15" s="2">
        <f t="shared" ref="U15" si="119">IF(T$20 &gt; 0,T$22*T15/T$20,0)</f>
        <v>0</v>
      </c>
      <c r="W15" s="2">
        <f t="shared" ref="W15" si="120">IF(V$20 &gt; 0,V$22*V15/V$20,0)</f>
        <v>0</v>
      </c>
      <c r="Y15" s="2">
        <f t="shared" ref="Y15" si="121">IF(X$20 &gt; 0,X$22*X15/X$20,0)</f>
        <v>0</v>
      </c>
      <c r="AA15" s="2">
        <f t="shared" ref="AA15" si="122">IF(Z$20 &gt; 0,Z$22*Z15/Z$20,0)</f>
        <v>0</v>
      </c>
      <c r="AC15" s="2">
        <f t="shared" ref="AC15" si="123">IF(AB$20 &gt; 0,AB$22*AB15/AB$20,0)</f>
        <v>0</v>
      </c>
      <c r="AD15">
        <v>50</v>
      </c>
      <c r="AE15" s="2">
        <f t="shared" ref="AE15" si="124">IF(AD$20 &gt; 0,AD$22*AD15/AD$20,0)</f>
        <v>137.52286592336506</v>
      </c>
      <c r="AF15" s="2">
        <f t="shared" si="14"/>
        <v>137.52286592336506</v>
      </c>
      <c r="AG15" s="1" t="s">
        <v>11</v>
      </c>
      <c r="AH15">
        <f t="shared" si="15"/>
        <v>1.2586301752502871</v>
      </c>
      <c r="AI15" s="4">
        <f t="shared" si="16"/>
        <v>2.7504573184673013</v>
      </c>
    </row>
    <row r="16" spans="1:35" x14ac:dyDescent="0.3">
      <c r="A16" s="1" t="s">
        <v>12</v>
      </c>
      <c r="B16">
        <v>100</v>
      </c>
      <c r="C16">
        <f t="shared" si="0"/>
        <v>0</v>
      </c>
      <c r="E16" s="2">
        <f t="shared" si="1"/>
        <v>0</v>
      </c>
      <c r="G16" s="2">
        <f t="shared" si="1"/>
        <v>0</v>
      </c>
      <c r="I16" s="2">
        <f t="shared" ref="I16" si="125">IF(H$20 &gt; 0,H$22*H16/H$20,0)</f>
        <v>0</v>
      </c>
      <c r="K16" s="2">
        <f t="shared" ref="K16" si="126">IF(J$20 &gt; 0,J$22*J16/J$20,0)</f>
        <v>0</v>
      </c>
      <c r="L16">
        <v>80</v>
      </c>
      <c r="M16" s="2">
        <f t="shared" ref="M16" si="127">IF(L$20 &gt; 0,L$22*L16/L$20,0)</f>
        <v>172.20225107338857</v>
      </c>
      <c r="O16" s="2">
        <f t="shared" ref="O16" si="128">IF(N$20 &gt; 0,N$22*N16/N$20,0)</f>
        <v>0</v>
      </c>
      <c r="Q16" s="2">
        <f t="shared" ref="Q16" si="129">IF(P$20 &gt; 0,P$22*P16/P$20,0)</f>
        <v>0</v>
      </c>
      <c r="S16" s="2">
        <f t="shared" ref="S16" si="130">IF(R$20 &gt; 0,R$22*R16/R$20,0)</f>
        <v>0</v>
      </c>
      <c r="U16" s="2">
        <f t="shared" ref="U16" si="131">IF(T$20 &gt; 0,T$22*T16/T$20,0)</f>
        <v>0</v>
      </c>
      <c r="W16" s="2">
        <f t="shared" ref="W16" si="132">IF(V$20 &gt; 0,V$22*V16/V$20,0)</f>
        <v>0</v>
      </c>
      <c r="Y16" s="2">
        <f t="shared" ref="Y16" si="133">IF(X$20 &gt; 0,X$22*X16/X$20,0)</f>
        <v>0</v>
      </c>
      <c r="AA16" s="2">
        <f t="shared" ref="AA16" si="134">IF(Z$20 &gt; 0,Z$22*Z16/Z$20,0)</f>
        <v>0</v>
      </c>
      <c r="AC16" s="2">
        <f t="shared" ref="AC16" si="135">IF(AB$20 &gt; 0,AB$22*AB16/AB$20,0)</f>
        <v>0</v>
      </c>
      <c r="AD16">
        <v>20</v>
      </c>
      <c r="AE16" s="2">
        <f t="shared" ref="AE16" si="136">IF(AD$20 &gt; 0,AD$22*AD16/AD$20,0)</f>
        <v>55.009146369346027</v>
      </c>
      <c r="AF16" s="2">
        <f t="shared" si="14"/>
        <v>227.21139744273461</v>
      </c>
      <c r="AG16" s="1" t="s">
        <v>12</v>
      </c>
      <c r="AH16">
        <f t="shared" si="15"/>
        <v>1.1782150563943532</v>
      </c>
      <c r="AI16" s="4">
        <f t="shared" si="16"/>
        <v>2.272113974427346</v>
      </c>
    </row>
    <row r="17" spans="1:35" x14ac:dyDescent="0.3">
      <c r="A17" s="1" t="s">
        <v>13</v>
      </c>
      <c r="B17">
        <v>50</v>
      </c>
      <c r="C17">
        <f t="shared" si="0"/>
        <v>0</v>
      </c>
      <c r="D17">
        <v>1</v>
      </c>
      <c r="E17" s="2">
        <f t="shared" si="1"/>
        <v>2.3505483320545144</v>
      </c>
      <c r="G17" s="2">
        <f t="shared" si="1"/>
        <v>0</v>
      </c>
      <c r="I17" s="2">
        <f t="shared" ref="I17" si="137">IF(H$20 &gt; 0,H$22*H17/H$20,0)</f>
        <v>0</v>
      </c>
      <c r="K17" s="2">
        <f t="shared" ref="K17" si="138">IF(J$20 &gt; 0,J$22*J17/J$20,0)</f>
        <v>0</v>
      </c>
      <c r="M17" s="2">
        <f t="shared" ref="M17" si="139">IF(L$20 &gt; 0,L$22*L17/L$20,0)</f>
        <v>0</v>
      </c>
      <c r="O17" s="2">
        <f t="shared" ref="O17" si="140">IF(N$20 &gt; 0,N$22*N17/N$20,0)</f>
        <v>0</v>
      </c>
      <c r="Q17" s="2">
        <f t="shared" ref="Q17" si="141">IF(P$20 &gt; 0,P$22*P17/P$20,0)</f>
        <v>0</v>
      </c>
      <c r="S17" s="2">
        <f t="shared" ref="S17" si="142">IF(R$20 &gt; 0,R$22*R17/R$20,0)</f>
        <v>0</v>
      </c>
      <c r="U17" s="2">
        <f t="shared" ref="U17" si="143">IF(T$20 &gt; 0,T$22*T17/T$20,0)</f>
        <v>0</v>
      </c>
      <c r="W17" s="2">
        <f t="shared" ref="W17" si="144">IF(V$20 &gt; 0,V$22*V17/V$20,0)</f>
        <v>0</v>
      </c>
      <c r="Y17" s="2">
        <f t="shared" ref="Y17" si="145">IF(X$20 &gt; 0,X$22*X17/X$20,0)</f>
        <v>0</v>
      </c>
      <c r="AA17" s="2">
        <f t="shared" ref="AA17" si="146">IF(Z$20 &gt; 0,Z$22*Z17/Z$20,0)</f>
        <v>0</v>
      </c>
      <c r="AC17" s="2">
        <f t="shared" ref="AC17" si="147">IF(AB$20 &gt; 0,AB$22*AB17/AB$20,0)</f>
        <v>0</v>
      </c>
      <c r="AD17">
        <v>49</v>
      </c>
      <c r="AE17" s="2">
        <f t="shared" ref="AE17" si="148">IF(AD$20 &gt; 0,AD$22*AD17/AD$20,0)</f>
        <v>134.77240860489778</v>
      </c>
      <c r="AF17" s="2">
        <f t="shared" si="14"/>
        <v>137.12295693695228</v>
      </c>
      <c r="AG17" s="1" t="s">
        <v>13</v>
      </c>
      <c r="AH17">
        <f t="shared" si="15"/>
        <v>1.2578857569042101</v>
      </c>
      <c r="AI17" s="4">
        <f t="shared" si="16"/>
        <v>2.7424591387390453</v>
      </c>
    </row>
    <row r="18" spans="1:35" x14ac:dyDescent="0.3">
      <c r="A18" s="1" t="s">
        <v>14</v>
      </c>
      <c r="B18">
        <v>200</v>
      </c>
      <c r="C18">
        <f t="shared" si="0"/>
        <v>0</v>
      </c>
      <c r="E18" s="2">
        <f t="shared" si="1"/>
        <v>0</v>
      </c>
      <c r="G18" s="2">
        <f t="shared" si="1"/>
        <v>0</v>
      </c>
      <c r="I18" s="2">
        <f t="shared" ref="I18" si="149">IF(H$20 &gt; 0,H$22*H18/H$20,0)</f>
        <v>0</v>
      </c>
      <c r="K18" s="2">
        <f t="shared" ref="K18" si="150">IF(J$20 &gt; 0,J$22*J18/J$20,0)</f>
        <v>0</v>
      </c>
      <c r="M18" s="2">
        <f t="shared" ref="M18" si="151">IF(L$20 &gt; 0,L$22*L18/L$20,0)</f>
        <v>0</v>
      </c>
      <c r="O18" s="2">
        <f t="shared" ref="O18" si="152">IF(N$20 &gt; 0,N$22*N18/N$20,0)</f>
        <v>0</v>
      </c>
      <c r="Q18" s="2">
        <f t="shared" ref="Q18" si="153">IF(P$20 &gt; 0,P$22*P18/P$20,0)</f>
        <v>0</v>
      </c>
      <c r="S18" s="2">
        <f t="shared" ref="S18" si="154">IF(R$20 &gt; 0,R$22*R18/R$20,0)</f>
        <v>0</v>
      </c>
      <c r="U18" s="2">
        <f t="shared" ref="U18" si="155">IF(T$20 &gt; 0,T$22*T18/T$20,0)</f>
        <v>0</v>
      </c>
      <c r="W18" s="2">
        <f t="shared" ref="W18" si="156">IF(V$20 &gt; 0,V$22*V18/V$20,0)</f>
        <v>0</v>
      </c>
      <c r="Y18" s="2">
        <f t="shared" ref="Y18" si="157">IF(X$20 &gt; 0,X$22*X18/X$20,0)</f>
        <v>0</v>
      </c>
      <c r="AA18" s="2">
        <f t="shared" ref="AA18" si="158">IF(Z$20 &gt; 0,Z$22*Z18/Z$20,0)</f>
        <v>0</v>
      </c>
      <c r="AC18" s="2">
        <f t="shared" ref="AC18" si="159">IF(AB$20 &gt; 0,AB$22*AB18/AB$20,0)</f>
        <v>0</v>
      </c>
      <c r="AD18">
        <v>200</v>
      </c>
      <c r="AE18" s="2">
        <f t="shared" ref="AE18" si="160">IF(AD$20 &gt; 0,AD$22*AD18/AD$20,0)</f>
        <v>550.09146369346024</v>
      </c>
      <c r="AF18" s="2">
        <f t="shared" si="14"/>
        <v>550.09146369346024</v>
      </c>
      <c r="AG18" s="1" t="s">
        <v>14</v>
      </c>
      <c r="AH18">
        <f t="shared" si="15"/>
        <v>1.1909600964761051</v>
      </c>
      <c r="AI18" s="4">
        <f t="shared" si="16"/>
        <v>2.7504573184673013</v>
      </c>
    </row>
    <row r="20" spans="1:35" x14ac:dyDescent="0.3">
      <c r="C20" t="s">
        <v>17</v>
      </c>
      <c r="D20">
        <f>SUM(D5:D18)</f>
        <v>278</v>
      </c>
      <c r="F20">
        <f>SUM(F5:F18)</f>
        <v>41</v>
      </c>
      <c r="H20">
        <f>SUM(H5:H18)</f>
        <v>86</v>
      </c>
      <c r="J20">
        <f>SUM(J5:J18)</f>
        <v>46</v>
      </c>
      <c r="L20">
        <f>SUM(L5:L18)</f>
        <v>191</v>
      </c>
      <c r="N20">
        <f>SUM(N5:N18)</f>
        <v>106</v>
      </c>
      <c r="P20">
        <f>SUM(P5:P18)</f>
        <v>11</v>
      </c>
      <c r="R20">
        <f>SUM(R5:R18)</f>
        <v>121</v>
      </c>
      <c r="T20">
        <f>SUM(T5:T18)</f>
        <v>51</v>
      </c>
      <c r="V20">
        <f>SUM(V5:V18)</f>
        <v>1</v>
      </c>
      <c r="X20">
        <f>SUM(X5:X18)</f>
        <v>30</v>
      </c>
      <c r="Z20">
        <f>SUM(Z5:Z18)</f>
        <v>11</v>
      </c>
      <c r="AB20">
        <f>SUM(AB5:AB18)</f>
        <v>32</v>
      </c>
      <c r="AD20">
        <f>SUM(AD5:AD18)</f>
        <v>1095</v>
      </c>
      <c r="AF20" t="s">
        <v>18</v>
      </c>
      <c r="AG20" s="1" t="s">
        <v>16</v>
      </c>
    </row>
    <row r="21" spans="1:35" x14ac:dyDescent="0.3">
      <c r="D21" s="1">
        <v>1</v>
      </c>
      <c r="E21" s="1"/>
      <c r="F21" s="1">
        <v>2</v>
      </c>
      <c r="G21" s="1"/>
      <c r="H21" s="1">
        <v>3</v>
      </c>
      <c r="I21" s="1"/>
      <c r="J21" s="1">
        <v>4</v>
      </c>
      <c r="K21" s="1"/>
      <c r="L21" s="1">
        <v>5</v>
      </c>
      <c r="M21" s="1"/>
      <c r="N21" s="1">
        <v>6</v>
      </c>
      <c r="O21" s="1"/>
      <c r="P21" s="1">
        <v>7</v>
      </c>
      <c r="Q21" s="1"/>
      <c r="R21" s="1">
        <v>8</v>
      </c>
      <c r="S21" s="1"/>
      <c r="T21" s="1">
        <v>9</v>
      </c>
      <c r="U21" s="1"/>
      <c r="V21" s="1">
        <v>10</v>
      </c>
      <c r="W21" s="1"/>
      <c r="X21" s="1">
        <v>11</v>
      </c>
      <c r="Y21" s="1"/>
      <c r="Z21" s="1">
        <v>12</v>
      </c>
      <c r="AA21" s="1"/>
      <c r="AB21" s="1">
        <v>13</v>
      </c>
      <c r="AC21" s="1"/>
      <c r="AD21" s="1">
        <v>13</v>
      </c>
    </row>
    <row r="22" spans="1:35" x14ac:dyDescent="0.3">
      <c r="C22" t="s">
        <v>20</v>
      </c>
      <c r="D22" s="3">
        <f>POWER(D20,$C$25)*D26</f>
        <v>653.452436311155</v>
      </c>
      <c r="E22" s="3"/>
      <c r="F22" s="3">
        <f t="shared" ref="F22:AD22" si="161">POWER(F20,$C$25)*F26</f>
        <v>73.176433875595563</v>
      </c>
      <c r="G22" s="3">
        <f t="shared" si="161"/>
        <v>0</v>
      </c>
      <c r="H22" s="3">
        <f t="shared" si="161"/>
        <v>165.29407826991638</v>
      </c>
      <c r="I22" s="3">
        <f t="shared" si="161"/>
        <v>0</v>
      </c>
      <c r="J22" s="3">
        <f t="shared" si="161"/>
        <v>79.542970051901179</v>
      </c>
      <c r="K22" s="3">
        <f t="shared" si="161"/>
        <v>0</v>
      </c>
      <c r="L22" s="3">
        <f t="shared" si="161"/>
        <v>411.1328744377152</v>
      </c>
      <c r="M22" s="3">
        <f t="shared" si="161"/>
        <v>0</v>
      </c>
      <c r="N22" s="3">
        <f t="shared" si="161"/>
        <v>208.03933194019234</v>
      </c>
      <c r="O22" s="3">
        <f t="shared" si="161"/>
        <v>0</v>
      </c>
      <c r="P22" s="3">
        <f t="shared" si="161"/>
        <v>15.512666397763184</v>
      </c>
      <c r="Q22" s="3">
        <f t="shared" si="161"/>
        <v>0</v>
      </c>
      <c r="R22" s="3">
        <f t="shared" si="161"/>
        <v>230.47938984657682</v>
      </c>
      <c r="S22" s="3">
        <f t="shared" si="161"/>
        <v>0</v>
      </c>
      <c r="T22" s="3">
        <f t="shared" si="161"/>
        <v>83.845873407993366</v>
      </c>
      <c r="U22" s="3">
        <f t="shared" si="161"/>
        <v>0</v>
      </c>
      <c r="V22" s="3">
        <f t="shared" si="161"/>
        <v>1</v>
      </c>
      <c r="W22" s="3">
        <f t="shared" si="161"/>
        <v>0</v>
      </c>
      <c r="X22" s="3">
        <f t="shared" si="161"/>
        <v>49.705170561234588</v>
      </c>
      <c r="Y22" s="3">
        <f t="shared" si="161"/>
        <v>0</v>
      </c>
      <c r="Z22" s="3">
        <f t="shared" si="161"/>
        <v>15.512666397763184</v>
      </c>
      <c r="AA22" s="3">
        <f t="shared" si="161"/>
        <v>0</v>
      </c>
      <c r="AB22" s="3">
        <f t="shared" si="161"/>
        <v>53.362130962012621</v>
      </c>
      <c r="AC22" s="3">
        <f t="shared" si="161"/>
        <v>0</v>
      </c>
      <c r="AD22" s="3">
        <f t="shared" si="161"/>
        <v>3011.750763721695</v>
      </c>
    </row>
    <row r="24" spans="1:35" x14ac:dyDescent="0.3">
      <c r="C24" t="s">
        <v>36</v>
      </c>
    </row>
    <row r="25" spans="1:35" x14ac:dyDescent="0.3">
      <c r="C25">
        <v>1.1000000000000001</v>
      </c>
    </row>
    <row r="26" spans="1:35" x14ac:dyDescent="0.3">
      <c r="C26" t="s">
        <v>37</v>
      </c>
      <c r="D26">
        <f>POWER(COUNTIF(D5:D18,"&gt;0"),$C$27)</f>
        <v>1.3389510680084606</v>
      </c>
      <c r="F26">
        <f t="shared" ref="F26:AD26" si="162">POWER(COUNTIF(F5:F18,"&gt;0"),$C$27)</f>
        <v>1.2311444133449163</v>
      </c>
      <c r="G26">
        <f t="shared" si="162"/>
        <v>1.2311444133449163</v>
      </c>
      <c r="H26">
        <f t="shared" si="162"/>
        <v>1.2311444133449163</v>
      </c>
      <c r="I26">
        <f t="shared" si="162"/>
        <v>1.2311444133449163</v>
      </c>
      <c r="J26">
        <f t="shared" si="162"/>
        <v>1.1791476456813665</v>
      </c>
      <c r="K26">
        <f t="shared" si="162"/>
        <v>1.1791476456813665</v>
      </c>
      <c r="L26">
        <f t="shared" si="162"/>
        <v>1.2730501155464236</v>
      </c>
      <c r="M26">
        <f t="shared" si="162"/>
        <v>1.2730501155464236</v>
      </c>
      <c r="N26">
        <f t="shared" si="162"/>
        <v>1.2311444133449163</v>
      </c>
      <c r="O26">
        <f t="shared" si="162"/>
        <v>1.2311444133449163</v>
      </c>
      <c r="P26">
        <f t="shared" si="162"/>
        <v>1.1095694720678451</v>
      </c>
      <c r="Q26">
        <f t="shared" si="162"/>
        <v>1.1095694720678451</v>
      </c>
      <c r="R26">
        <f t="shared" si="162"/>
        <v>1.1791476456813665</v>
      </c>
      <c r="S26">
        <f t="shared" si="162"/>
        <v>1.1791476456813665</v>
      </c>
      <c r="T26">
        <f t="shared" si="162"/>
        <v>1.1095694720678451</v>
      </c>
      <c r="U26">
        <f t="shared" si="162"/>
        <v>1.1095694720678451</v>
      </c>
      <c r="V26">
        <f t="shared" si="162"/>
        <v>1</v>
      </c>
      <c r="W26">
        <f t="shared" si="162"/>
        <v>1</v>
      </c>
      <c r="X26">
        <f t="shared" si="162"/>
        <v>1.1791476456813665</v>
      </c>
      <c r="Y26">
        <f t="shared" si="162"/>
        <v>1.1791476456813665</v>
      </c>
      <c r="Z26">
        <f t="shared" si="162"/>
        <v>1.1095694720678451</v>
      </c>
      <c r="AA26">
        <f t="shared" si="162"/>
        <v>1.1095694720678451</v>
      </c>
      <c r="AB26">
        <f t="shared" si="162"/>
        <v>1.1791476456813665</v>
      </c>
      <c r="AC26">
        <f t="shared" si="162"/>
        <v>1.1791476456813665</v>
      </c>
      <c r="AD26">
        <f t="shared" si="162"/>
        <v>1.3660402567543954</v>
      </c>
    </row>
    <row r="27" spans="1:35" x14ac:dyDescent="0.3">
      <c r="C27">
        <v>0.15</v>
      </c>
    </row>
  </sheetData>
  <conditionalFormatting sqref="AH5:AH1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2:AD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Dražan Sven</dc:creator>
  <cp:lastModifiedBy>Dražan Sven</cp:lastModifiedBy>
  <dcterms:created xsi:type="dcterms:W3CDTF">2020-10-16T14:43:20Z</dcterms:created>
  <dcterms:modified xsi:type="dcterms:W3CDTF">2020-11-27T10:30:25Z</dcterms:modified>
</cp:coreProperties>
</file>